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13" sheetId="1" r:id="rId1"/>
    <sheet name="Sheet1" sheetId="2" r:id="rId2"/>
  </sheets>
  <definedNames>
    <definedName name="_xlnm.Print_Titles" localSheetId="0">'2013'!$A:$E,'2013'!$1:$1</definedName>
  </definedNames>
  <calcPr fullCalcOnLoad="1"/>
</workbook>
</file>

<file path=xl/sharedStrings.xml><?xml version="1.0" encoding="utf-8"?>
<sst xmlns="http://schemas.openxmlformats.org/spreadsheetml/2006/main" count="60" uniqueCount="49">
  <si>
    <t>TOTAL</t>
  </si>
  <si>
    <t>Budget</t>
  </si>
  <si>
    <t>Ordinary Income/Expense</t>
  </si>
  <si>
    <t>Total Income</t>
  </si>
  <si>
    <t>Expense</t>
  </si>
  <si>
    <t>Accounting</t>
  </si>
  <si>
    <t>Ground Maintenance</t>
  </si>
  <si>
    <t>Insurance</t>
  </si>
  <si>
    <t>Street Repairs</t>
  </si>
  <si>
    <t>Mowing</t>
  </si>
  <si>
    <t>Snow removal</t>
  </si>
  <si>
    <t>Supplies</t>
  </si>
  <si>
    <t>Taxes</t>
  </si>
  <si>
    <t>Utilities</t>
  </si>
  <si>
    <t>Electric</t>
  </si>
  <si>
    <t>Water</t>
  </si>
  <si>
    <t>Total Utilities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</si>
  <si>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</si>
  <si>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</si>
  <si>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</si>
  <si>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</si>
  <si>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</si>
  <si>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</si>
  <si>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</si>
  <si>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Net Income</t>
  </si>
  <si>
    <t>YTD Net Income</t>
  </si>
  <si>
    <t xml:space="preserve">Repairs/Maintenance          </t>
  </si>
  <si>
    <t>Late Fees</t>
  </si>
  <si>
    <t>Other</t>
  </si>
  <si>
    <t xml:space="preserve">Notes: Ground Maintemance of $11,700  includes $8,000 contract for Spring/Fall clean-up;  $1,500 Fertilizer Applications and $1,200 Tree Spaying.  Mowing Expense of $12,000 ($1,000 per month) based on contract arrangements.    </t>
  </si>
  <si>
    <t>284 lots @ $500 per lot</t>
  </si>
  <si>
    <t xml:space="preserve">Repairs/Maintenance of $6,000 reserved primarily for normal wear and tear of waterfall pump and equipment and other misc repairs. </t>
  </si>
  <si>
    <t xml:space="preserve">2020 WR HOA Dues </t>
  </si>
  <si>
    <t>Jan 20</t>
  </si>
  <si>
    <t>Feb 20</t>
  </si>
  <si>
    <t>Mar 20</t>
  </si>
  <si>
    <t>Apr 20</t>
  </si>
  <si>
    <t>May 20</t>
  </si>
  <si>
    <t>Jun 20</t>
  </si>
  <si>
    <t>July 20</t>
  </si>
  <si>
    <t>Aug 20</t>
  </si>
  <si>
    <t>Sept 20</t>
  </si>
  <si>
    <t>Oct 20</t>
  </si>
  <si>
    <t>Nov 20</t>
  </si>
  <si>
    <t>Dec 20</t>
  </si>
  <si>
    <t>Legal Expenses</t>
  </si>
  <si>
    <t xml:space="preserve">Total Street repairs of $106,000 are for next phase of re-surfacing Thornwood for $91,000 and $15,000 for crack repairs where needed  </t>
  </si>
  <si>
    <t>Annual Meeting Expense</t>
  </si>
  <si>
    <t>Cash balances are projected to be approx $196,000 at 12/31/19. Based on budgeted Total Net Income (Loss)  of ($31,850) for 2020,  year-end cash balances projected to be approximately $164,604 at 12/31/20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</si>
</sst>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/d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3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164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2"/>
  <sheetViews>
    <sheetView tabSelected="1" view="pageLayout" workbookViewId="0" topLeftCell="C19">
      <selection activeCell="C41" sqref="C41"/>
    </sheetView>
  </sheetViews>
  <sheetFormatPr defaultColWidth="9.140625" defaultRowHeight="12.75"/>
  <cols>
    <col min="1" max="4" width="3.00390625" style="25" customWidth="1"/>
    <col min="5" max="5" width="20.00390625" style="25" customWidth="1"/>
    <col min="6" max="6" width="11.28125" style="26" customWidth="1"/>
    <col min="7" max="7" width="2.28125" style="26" customWidth="1"/>
    <col min="8" max="8" width="11.57421875" style="26" customWidth="1"/>
    <col min="9" max="9" width="2.28125" style="26" customWidth="1"/>
    <col min="10" max="10" width="11.421875" style="26" customWidth="1"/>
    <col min="11" max="11" width="3.28125" style="26" customWidth="1"/>
    <col min="12" max="12" width="11.421875" style="26" customWidth="1"/>
    <col min="13" max="13" width="2.140625" style="0" customWidth="1"/>
    <col min="14" max="14" width="11.140625" style="0" customWidth="1"/>
    <col min="15" max="15" width="2.140625" style="0" customWidth="1"/>
    <col min="16" max="16" width="10.28125" style="0" bestFit="1" customWidth="1"/>
    <col min="17" max="17" width="2.28125" style="0" customWidth="1"/>
    <col min="18" max="18" width="10.28125" style="0" bestFit="1" customWidth="1"/>
    <col min="19" max="19" width="2.421875" style="0" customWidth="1"/>
    <col min="20" max="20" width="10.28125" style="0" bestFit="1" customWidth="1"/>
    <col min="21" max="21" width="2.421875" style="0" customWidth="1"/>
    <col min="22" max="22" width="10.7109375" style="0" customWidth="1"/>
    <col min="23" max="23" width="2.28125" style="0" customWidth="1"/>
    <col min="24" max="24" width="11.00390625" style="0" customWidth="1"/>
    <col min="25" max="25" width="2.7109375" style="0" customWidth="1"/>
    <col min="26" max="26" width="10.57421875" style="0" customWidth="1"/>
    <col min="27" max="27" width="2.57421875" style="0" customWidth="1"/>
    <col min="28" max="28" width="10.57421875" style="0" customWidth="1"/>
    <col min="29" max="29" width="2.7109375" style="0" customWidth="1"/>
    <col min="30" max="30" width="10.140625" style="0" bestFit="1" customWidth="1"/>
  </cols>
  <sheetData>
    <row r="1" spans="1:30" s="4" customFormat="1" ht="13.5" thickBot="1">
      <c r="A1" s="1"/>
      <c r="B1" s="1"/>
      <c r="C1" s="1"/>
      <c r="D1" s="1"/>
      <c r="E1" s="1"/>
      <c r="F1" s="2" t="s">
        <v>33</v>
      </c>
      <c r="G1" s="3"/>
      <c r="H1" s="2" t="s">
        <v>34</v>
      </c>
      <c r="I1" s="3"/>
      <c r="J1" s="2" t="s">
        <v>35</v>
      </c>
      <c r="K1" s="3"/>
      <c r="L1" s="2" t="s">
        <v>36</v>
      </c>
      <c r="M1" s="3"/>
      <c r="N1" s="2" t="s">
        <v>37</v>
      </c>
      <c r="O1" s="3"/>
      <c r="P1" s="2" t="s">
        <v>38</v>
      </c>
      <c r="R1" s="2" t="s">
        <v>39</v>
      </c>
      <c r="S1" s="3"/>
      <c r="T1" s="2" t="s">
        <v>40</v>
      </c>
      <c r="U1" s="3"/>
      <c r="V1" s="2" t="s">
        <v>41</v>
      </c>
      <c r="X1" s="2" t="s">
        <v>42</v>
      </c>
      <c r="Y1" s="3"/>
      <c r="Z1" s="2" t="s">
        <v>43</v>
      </c>
      <c r="AA1" s="3"/>
      <c r="AB1" s="2" t="s">
        <v>44</v>
      </c>
      <c r="AD1" s="5" t="s">
        <v>0</v>
      </c>
    </row>
    <row r="2" spans="1:30" s="4" customFormat="1" ht="13.5" thickTop="1">
      <c r="A2" s="1"/>
      <c r="B2" s="1"/>
      <c r="C2" s="1"/>
      <c r="D2" s="1"/>
      <c r="E2" s="1"/>
      <c r="F2" s="6" t="s">
        <v>1</v>
      </c>
      <c r="G2" s="3"/>
      <c r="H2" s="6" t="s">
        <v>1</v>
      </c>
      <c r="I2" s="3"/>
      <c r="J2" s="6" t="s">
        <v>1</v>
      </c>
      <c r="K2" s="3"/>
      <c r="L2" s="6" t="s">
        <v>1</v>
      </c>
      <c r="M2" s="3"/>
      <c r="N2" s="6" t="s">
        <v>1</v>
      </c>
      <c r="O2" s="3"/>
      <c r="P2" s="6" t="s">
        <v>1</v>
      </c>
      <c r="R2" s="6" t="s">
        <v>1</v>
      </c>
      <c r="S2" s="3"/>
      <c r="T2" s="6" t="s">
        <v>1</v>
      </c>
      <c r="U2" s="3"/>
      <c r="V2" s="6" t="s">
        <v>1</v>
      </c>
      <c r="X2" s="7" t="s">
        <v>1</v>
      </c>
      <c r="Y2" s="3"/>
      <c r="Z2" s="7" t="s">
        <v>1</v>
      </c>
      <c r="AA2" s="3"/>
      <c r="AB2" s="7" t="s">
        <v>1</v>
      </c>
      <c r="AD2" s="8"/>
    </row>
    <row r="3" spans="1:30" s="4" customFormat="1" ht="12.75">
      <c r="A3" s="1"/>
      <c r="B3" s="1"/>
      <c r="C3" s="1"/>
      <c r="D3" s="1"/>
      <c r="E3" s="1"/>
      <c r="F3" s="6"/>
      <c r="G3" s="3"/>
      <c r="H3" s="7"/>
      <c r="I3" s="3"/>
      <c r="J3" s="7"/>
      <c r="K3" s="3"/>
      <c r="L3" s="7"/>
      <c r="M3" s="3"/>
      <c r="N3" s="7"/>
      <c r="O3" s="3"/>
      <c r="P3" s="7"/>
      <c r="R3" s="7"/>
      <c r="S3" s="3"/>
      <c r="T3" s="7"/>
      <c r="U3" s="3"/>
      <c r="V3" s="7"/>
      <c r="X3" s="7"/>
      <c r="Y3" s="3"/>
      <c r="Z3" s="7"/>
      <c r="AA3" s="3"/>
      <c r="AB3" s="7"/>
      <c r="AD3" s="8"/>
    </row>
    <row r="4" spans="1:28" ht="12.75">
      <c r="A4" s="9"/>
      <c r="B4" s="9" t="s">
        <v>2</v>
      </c>
      <c r="C4" s="9"/>
      <c r="D4" s="9"/>
      <c r="E4" s="9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R4" s="10"/>
      <c r="S4" s="11"/>
      <c r="T4" s="10"/>
      <c r="U4" s="11"/>
      <c r="V4" s="10"/>
      <c r="X4" s="10"/>
      <c r="Y4" s="11"/>
      <c r="Z4" s="10"/>
      <c r="AA4" s="11"/>
      <c r="AB4" s="10"/>
    </row>
    <row r="5" spans="1:28" ht="12.75">
      <c r="A5" s="9"/>
      <c r="B5" s="9" t="s">
        <v>32</v>
      </c>
      <c r="C5" s="9"/>
      <c r="D5" s="9"/>
      <c r="E5" s="9"/>
      <c r="F5" s="10"/>
      <c r="G5" s="11"/>
      <c r="H5" s="10"/>
      <c r="I5" s="11"/>
      <c r="J5" s="10"/>
      <c r="K5" s="11"/>
      <c r="L5" s="10"/>
      <c r="M5" s="11"/>
      <c r="N5" s="10"/>
      <c r="O5" s="11"/>
      <c r="P5" s="10"/>
      <c r="R5" s="10"/>
      <c r="S5" s="11"/>
      <c r="T5" s="10"/>
      <c r="U5" s="11"/>
      <c r="V5" s="10"/>
      <c r="X5" s="10"/>
      <c r="Y5" s="11"/>
      <c r="Z5" s="10"/>
      <c r="AA5" s="11"/>
      <c r="AB5" s="10"/>
    </row>
    <row r="6" spans="1:30" ht="12.75">
      <c r="A6" s="9"/>
      <c r="B6" s="9" t="s">
        <v>30</v>
      </c>
      <c r="C6" s="9"/>
      <c r="D6" s="9"/>
      <c r="E6" s="9"/>
      <c r="F6" s="10">
        <v>142000</v>
      </c>
      <c r="G6" s="11"/>
      <c r="H6" s="10">
        <v>0</v>
      </c>
      <c r="I6" s="11"/>
      <c r="J6" s="10">
        <v>0</v>
      </c>
      <c r="K6" s="11"/>
      <c r="L6" s="10">
        <v>0</v>
      </c>
      <c r="M6" s="11"/>
      <c r="N6" s="10">
        <v>0</v>
      </c>
      <c r="O6" s="11"/>
      <c r="P6" s="10">
        <v>0</v>
      </c>
      <c r="R6" s="10">
        <v>0</v>
      </c>
      <c r="S6" s="11"/>
      <c r="T6" s="10">
        <v>0</v>
      </c>
      <c r="U6" s="11"/>
      <c r="V6" s="10">
        <v>0</v>
      </c>
      <c r="X6" s="10">
        <v>0</v>
      </c>
      <c r="Y6" s="11"/>
      <c r="Z6" s="10">
        <v>0</v>
      </c>
      <c r="AA6" s="11"/>
      <c r="AB6" s="10">
        <v>0</v>
      </c>
      <c r="AD6" s="12">
        <f>SUM(F6:AC6)</f>
        <v>142000</v>
      </c>
    </row>
    <row r="7" spans="1:30" ht="13.5" thickBot="1">
      <c r="A7" s="9"/>
      <c r="B7" s="9"/>
      <c r="C7" s="9"/>
      <c r="D7" s="9" t="s">
        <v>27</v>
      </c>
      <c r="E7" s="9"/>
      <c r="F7" s="13">
        <v>0</v>
      </c>
      <c r="G7" s="11"/>
      <c r="H7" s="13">
        <v>0</v>
      </c>
      <c r="I7" s="11"/>
      <c r="J7" s="13">
        <v>0</v>
      </c>
      <c r="K7" s="11"/>
      <c r="L7" s="13">
        <v>0</v>
      </c>
      <c r="M7" s="11"/>
      <c r="N7" s="13">
        <v>0</v>
      </c>
      <c r="O7" s="11"/>
      <c r="P7" s="13">
        <v>0</v>
      </c>
      <c r="R7" s="13">
        <v>0</v>
      </c>
      <c r="S7" s="11"/>
      <c r="T7" s="13">
        <v>0</v>
      </c>
      <c r="U7" s="11"/>
      <c r="V7" s="13">
        <v>0</v>
      </c>
      <c r="X7" s="13">
        <v>0</v>
      </c>
      <c r="Y7" s="11"/>
      <c r="Z7" s="13">
        <v>0</v>
      </c>
      <c r="AA7" s="11"/>
      <c r="AB7" s="13">
        <v>0</v>
      </c>
      <c r="AD7" s="14">
        <f>SUM(F7:AC7)</f>
        <v>0</v>
      </c>
    </row>
    <row r="8" spans="1:30" ht="12.75">
      <c r="A8" s="9"/>
      <c r="B8" s="9"/>
      <c r="C8" s="9" t="s">
        <v>3</v>
      </c>
      <c r="D8" s="9"/>
      <c r="E8" s="9"/>
      <c r="F8" s="10">
        <v>142000</v>
      </c>
      <c r="G8" s="11"/>
      <c r="H8" s="10">
        <f>ROUND(SUM(H5:H7),5)</f>
        <v>0</v>
      </c>
      <c r="I8" s="11"/>
      <c r="J8" s="10">
        <f>ROUND(SUM(J5:J7),5)</f>
        <v>0</v>
      </c>
      <c r="K8" s="11"/>
      <c r="L8" s="10">
        <f>ROUND(SUM(L5:L7),5)</f>
        <v>0</v>
      </c>
      <c r="M8" s="11"/>
      <c r="N8" s="10">
        <f>ROUND(SUM(N5:N7),5)</f>
        <v>0</v>
      </c>
      <c r="O8" s="11"/>
      <c r="P8" s="10">
        <f>ROUND(SUM(P5:P7),5)</f>
        <v>0</v>
      </c>
      <c r="R8" s="10">
        <f>ROUND(SUM(R5:R7),5)</f>
        <v>0</v>
      </c>
      <c r="S8" s="11"/>
      <c r="T8" s="10">
        <f>ROUND(SUM(T5:T7),5)</f>
        <v>0</v>
      </c>
      <c r="U8" s="11"/>
      <c r="V8" s="10">
        <f>ROUND(SUM(V5:V7),5)</f>
        <v>0</v>
      </c>
      <c r="X8" s="10">
        <f>ROUND(SUM(X5:X7),5)</f>
        <v>0</v>
      </c>
      <c r="Y8" s="11"/>
      <c r="Z8" s="10">
        <f>ROUND(SUM(Z5:Z7),5)</f>
        <v>0</v>
      </c>
      <c r="AA8" s="11"/>
      <c r="AB8" s="10">
        <f>ROUND(SUM(AB5:AB7),5)</f>
        <v>0</v>
      </c>
      <c r="AD8" s="12">
        <f>SUM(F8:AC8)</f>
        <v>142000</v>
      </c>
    </row>
    <row r="9" spans="1:28" ht="25.5" customHeight="1">
      <c r="A9" s="9"/>
      <c r="B9" s="9"/>
      <c r="C9" s="9" t="s">
        <v>4</v>
      </c>
      <c r="D9" s="9"/>
      <c r="E9" s="9"/>
      <c r="F9" s="10"/>
      <c r="G9" s="11"/>
      <c r="H9" s="10"/>
      <c r="I9" s="11"/>
      <c r="J9" s="10"/>
      <c r="K9" s="11"/>
      <c r="L9" s="10"/>
      <c r="M9" s="11"/>
      <c r="N9" s="10"/>
      <c r="O9" s="11"/>
      <c r="P9" s="10"/>
      <c r="R9" s="10"/>
      <c r="S9" s="11"/>
      <c r="T9" s="10"/>
      <c r="U9" s="11"/>
      <c r="V9" s="10"/>
      <c r="X9" s="10"/>
      <c r="Y9" s="11"/>
      <c r="Z9" s="10"/>
      <c r="AA9" s="11"/>
      <c r="AB9" s="10"/>
    </row>
    <row r="10" spans="1:30" ht="12.75">
      <c r="A10" s="9"/>
      <c r="B10" s="9"/>
      <c r="C10" s="9"/>
      <c r="D10" s="9" t="s">
        <v>5</v>
      </c>
      <c r="E10" s="9"/>
      <c r="F10" s="10">
        <v>0</v>
      </c>
      <c r="G10" s="11"/>
      <c r="H10" s="10">
        <v>0</v>
      </c>
      <c r="I10" s="11"/>
      <c r="J10" s="10">
        <v>1200</v>
      </c>
      <c r="K10" s="11"/>
      <c r="L10" s="10">
        <v>0</v>
      </c>
      <c r="M10" s="11"/>
      <c r="N10" s="10">
        <v>0</v>
      </c>
      <c r="O10" s="11"/>
      <c r="P10" s="10">
        <v>1100</v>
      </c>
      <c r="R10" s="10">
        <v>0</v>
      </c>
      <c r="S10" s="11"/>
      <c r="T10" s="10">
        <v>0</v>
      </c>
      <c r="U10" s="11"/>
      <c r="V10" s="10">
        <v>1100</v>
      </c>
      <c r="X10" s="10">
        <v>0</v>
      </c>
      <c r="Y10" s="11"/>
      <c r="Z10" s="10">
        <v>0</v>
      </c>
      <c r="AA10" s="11"/>
      <c r="AB10" s="10">
        <v>1100</v>
      </c>
      <c r="AD10" s="12">
        <f aca="true" t="shared" si="0" ref="AD10:AD18">SUM(F10:AC10)</f>
        <v>4500</v>
      </c>
    </row>
    <row r="11" spans="1:30" ht="12.75">
      <c r="A11" s="9"/>
      <c r="B11" s="9"/>
      <c r="C11" s="9"/>
      <c r="D11" s="9" t="s">
        <v>6</v>
      </c>
      <c r="E11" s="9"/>
      <c r="F11" s="10">
        <v>0</v>
      </c>
      <c r="G11" s="11"/>
      <c r="H11" s="10">
        <v>0</v>
      </c>
      <c r="I11" s="11"/>
      <c r="J11" s="10">
        <v>5000</v>
      </c>
      <c r="K11" s="11"/>
      <c r="L11" s="10">
        <v>1200</v>
      </c>
      <c r="M11" s="11"/>
      <c r="N11" s="10">
        <v>0</v>
      </c>
      <c r="O11" s="11"/>
      <c r="P11" s="10">
        <v>750</v>
      </c>
      <c r="R11" s="10">
        <v>0</v>
      </c>
      <c r="S11" s="11"/>
      <c r="T11" s="10">
        <v>0</v>
      </c>
      <c r="U11" s="11"/>
      <c r="V11" s="10">
        <v>750</v>
      </c>
      <c r="X11" s="10">
        <v>4000</v>
      </c>
      <c r="Y11" s="11"/>
      <c r="Z11" s="10">
        <v>0</v>
      </c>
      <c r="AA11" s="11"/>
      <c r="AB11" s="10">
        <v>0</v>
      </c>
      <c r="AD11" s="12">
        <f t="shared" si="0"/>
        <v>11700</v>
      </c>
    </row>
    <row r="12" spans="1:30" ht="12.75">
      <c r="A12" s="9"/>
      <c r="B12" s="9"/>
      <c r="C12" s="9"/>
      <c r="D12" s="9" t="s">
        <v>7</v>
      </c>
      <c r="E12" s="9"/>
      <c r="F12" s="10">
        <v>0</v>
      </c>
      <c r="G12" s="11"/>
      <c r="H12" s="10">
        <v>0</v>
      </c>
      <c r="I12" s="11"/>
      <c r="J12" s="10">
        <v>0</v>
      </c>
      <c r="K12" s="11"/>
      <c r="L12" s="10">
        <v>0</v>
      </c>
      <c r="M12" s="11"/>
      <c r="N12" s="10">
        <v>0</v>
      </c>
      <c r="O12" s="11"/>
      <c r="P12" s="10">
        <v>0</v>
      </c>
      <c r="R12" s="10">
        <v>1900</v>
      </c>
      <c r="S12" s="11"/>
      <c r="T12" s="10">
        <v>0</v>
      </c>
      <c r="U12" s="11"/>
      <c r="V12" s="10">
        <v>0</v>
      </c>
      <c r="X12" s="10">
        <v>0</v>
      </c>
      <c r="Y12" s="11"/>
      <c r="Z12" s="10">
        <v>0</v>
      </c>
      <c r="AA12" s="11"/>
      <c r="AB12" s="10">
        <v>0</v>
      </c>
      <c r="AD12" s="12">
        <f t="shared" si="0"/>
        <v>1900</v>
      </c>
    </row>
    <row r="13" spans="1:30" ht="12.75">
      <c r="A13" s="9"/>
      <c r="B13" s="9"/>
      <c r="C13" s="9"/>
      <c r="D13" s="9" t="s">
        <v>8</v>
      </c>
      <c r="E13" s="9"/>
      <c r="F13" s="10">
        <v>0</v>
      </c>
      <c r="G13" s="11"/>
      <c r="H13" s="10">
        <v>0</v>
      </c>
      <c r="I13" s="11"/>
      <c r="J13" s="10">
        <v>0</v>
      </c>
      <c r="K13" s="11"/>
      <c r="L13" s="10">
        <v>15000</v>
      </c>
      <c r="M13" s="11"/>
      <c r="N13" s="10">
        <v>0</v>
      </c>
      <c r="O13" s="11"/>
      <c r="P13" s="10">
        <v>91000</v>
      </c>
      <c r="R13" s="10">
        <v>0</v>
      </c>
      <c r="S13" s="11"/>
      <c r="T13" s="10">
        <v>0</v>
      </c>
      <c r="U13" s="11"/>
      <c r="V13" s="10">
        <v>0</v>
      </c>
      <c r="X13" s="10">
        <v>0</v>
      </c>
      <c r="Y13" s="11"/>
      <c r="Z13" s="10">
        <v>0</v>
      </c>
      <c r="AA13" s="11"/>
      <c r="AB13" s="10">
        <v>0</v>
      </c>
      <c r="AD13" s="12">
        <f t="shared" si="0"/>
        <v>106000</v>
      </c>
    </row>
    <row r="14" spans="1:30" ht="12.75">
      <c r="A14" s="9"/>
      <c r="B14" s="9"/>
      <c r="C14" s="9"/>
      <c r="D14" s="9" t="s">
        <v>47</v>
      </c>
      <c r="E14" s="9"/>
      <c r="F14" s="10">
        <v>0</v>
      </c>
      <c r="G14" s="11"/>
      <c r="H14" s="10">
        <v>0</v>
      </c>
      <c r="I14" s="11"/>
      <c r="J14" s="10">
        <v>0</v>
      </c>
      <c r="K14" s="11"/>
      <c r="L14" s="10">
        <v>0</v>
      </c>
      <c r="M14" s="11"/>
      <c r="N14" s="10">
        <v>0</v>
      </c>
      <c r="O14" s="11"/>
      <c r="P14" s="10">
        <v>0</v>
      </c>
      <c r="R14" s="10">
        <v>0</v>
      </c>
      <c r="S14" s="11"/>
      <c r="T14" s="10">
        <v>0</v>
      </c>
      <c r="U14" s="11"/>
      <c r="V14" s="10">
        <v>0</v>
      </c>
      <c r="X14" s="10">
        <v>0</v>
      </c>
      <c r="Y14" s="11"/>
      <c r="Z14" s="10">
        <v>1000</v>
      </c>
      <c r="AA14" s="11"/>
      <c r="AB14" s="10">
        <v>0</v>
      </c>
      <c r="AD14" s="12">
        <f t="shared" si="0"/>
        <v>1000</v>
      </c>
    </row>
    <row r="15" spans="1:30" ht="12.75">
      <c r="A15" s="9"/>
      <c r="B15" s="9"/>
      <c r="C15" s="9"/>
      <c r="D15" s="9" t="s">
        <v>9</v>
      </c>
      <c r="E15" s="9"/>
      <c r="F15" s="10">
        <v>1000</v>
      </c>
      <c r="G15" s="11"/>
      <c r="H15" s="10">
        <v>1000</v>
      </c>
      <c r="I15" s="11"/>
      <c r="J15" s="10">
        <v>1000</v>
      </c>
      <c r="K15" s="11"/>
      <c r="L15" s="10">
        <v>1000</v>
      </c>
      <c r="M15" s="11"/>
      <c r="N15" s="10">
        <v>1000</v>
      </c>
      <c r="O15" s="11"/>
      <c r="P15" s="10">
        <v>1000</v>
      </c>
      <c r="R15" s="10">
        <v>1000</v>
      </c>
      <c r="S15" s="11"/>
      <c r="T15" s="10">
        <v>1000</v>
      </c>
      <c r="U15" s="11"/>
      <c r="V15" s="10">
        <v>1000</v>
      </c>
      <c r="X15" s="10">
        <v>1000</v>
      </c>
      <c r="Y15" s="11"/>
      <c r="Z15" s="10">
        <v>1000</v>
      </c>
      <c r="AA15" s="11"/>
      <c r="AB15" s="10">
        <v>1000</v>
      </c>
      <c r="AD15" s="12">
        <f t="shared" si="0"/>
        <v>12000</v>
      </c>
    </row>
    <row r="16" spans="1:30" ht="12.75">
      <c r="A16" s="9"/>
      <c r="B16" s="9"/>
      <c r="C16" s="9"/>
      <c r="D16" s="9" t="s">
        <v>26</v>
      </c>
      <c r="E16" s="9"/>
      <c r="F16" s="10">
        <v>500</v>
      </c>
      <c r="G16" s="11"/>
      <c r="H16" s="10">
        <v>500</v>
      </c>
      <c r="I16" s="11"/>
      <c r="J16" s="10">
        <v>500</v>
      </c>
      <c r="K16" s="11"/>
      <c r="L16" s="10">
        <v>500</v>
      </c>
      <c r="M16" s="11"/>
      <c r="N16" s="10">
        <v>500</v>
      </c>
      <c r="O16" s="11"/>
      <c r="P16" s="10">
        <v>500</v>
      </c>
      <c r="R16" s="10">
        <v>500</v>
      </c>
      <c r="S16" s="11"/>
      <c r="T16" s="10">
        <v>500</v>
      </c>
      <c r="U16" s="11"/>
      <c r="V16" s="10">
        <v>500</v>
      </c>
      <c r="X16" s="10">
        <v>500</v>
      </c>
      <c r="Y16" s="11"/>
      <c r="Z16" s="10">
        <v>500</v>
      </c>
      <c r="AA16" s="11"/>
      <c r="AB16" s="10">
        <v>500</v>
      </c>
      <c r="AD16" s="12">
        <f t="shared" si="0"/>
        <v>6000</v>
      </c>
    </row>
    <row r="17" spans="1:30" ht="12.75">
      <c r="A17" s="9"/>
      <c r="B17" s="9"/>
      <c r="C17" s="9"/>
      <c r="D17" s="9" t="s">
        <v>10</v>
      </c>
      <c r="E17" s="9"/>
      <c r="F17" s="10">
        <v>1500</v>
      </c>
      <c r="G17" s="11"/>
      <c r="H17" s="10">
        <v>1500</v>
      </c>
      <c r="I17" s="11"/>
      <c r="J17" s="10">
        <v>1500</v>
      </c>
      <c r="K17" s="11"/>
      <c r="L17" s="10">
        <v>1000</v>
      </c>
      <c r="M17" s="11"/>
      <c r="N17" s="10">
        <v>0</v>
      </c>
      <c r="O17" s="11"/>
      <c r="P17" s="10">
        <v>0</v>
      </c>
      <c r="R17" s="10">
        <v>0</v>
      </c>
      <c r="S17" s="11"/>
      <c r="T17" s="10">
        <v>0</v>
      </c>
      <c r="U17" s="11"/>
      <c r="V17" s="10">
        <v>0</v>
      </c>
      <c r="X17" s="10">
        <v>0</v>
      </c>
      <c r="Y17" s="11"/>
      <c r="Z17" s="10">
        <v>1000</v>
      </c>
      <c r="AA17" s="11"/>
      <c r="AB17" s="10">
        <v>1500</v>
      </c>
      <c r="AD17" s="12">
        <f>SUM(F17:AC17)</f>
        <v>8000</v>
      </c>
    </row>
    <row r="18" spans="1:30" ht="12.75">
      <c r="A18" s="9"/>
      <c r="B18" s="9"/>
      <c r="C18" s="9"/>
      <c r="D18" s="9" t="s">
        <v>11</v>
      </c>
      <c r="E18" s="9"/>
      <c r="F18" s="10">
        <v>50</v>
      </c>
      <c r="G18" s="11"/>
      <c r="H18" s="10">
        <v>50</v>
      </c>
      <c r="I18" s="11"/>
      <c r="J18" s="10">
        <v>50</v>
      </c>
      <c r="K18" s="11"/>
      <c r="L18" s="10">
        <v>50</v>
      </c>
      <c r="M18" s="11"/>
      <c r="N18" s="10">
        <v>50</v>
      </c>
      <c r="O18" s="11"/>
      <c r="P18" s="10">
        <v>50</v>
      </c>
      <c r="R18" s="10">
        <v>50</v>
      </c>
      <c r="S18" s="11"/>
      <c r="T18" s="10">
        <v>50</v>
      </c>
      <c r="U18" s="11"/>
      <c r="V18" s="10">
        <v>50</v>
      </c>
      <c r="X18" s="10">
        <v>50</v>
      </c>
      <c r="Y18" s="11"/>
      <c r="Z18" s="10">
        <v>50</v>
      </c>
      <c r="AA18" s="11"/>
      <c r="AB18" s="10">
        <v>50</v>
      </c>
      <c r="AD18" s="12">
        <f t="shared" si="0"/>
        <v>600</v>
      </c>
    </row>
    <row r="19" spans="1:30" ht="12.75">
      <c r="A19" s="9"/>
      <c r="B19" s="9"/>
      <c r="C19" s="9"/>
      <c r="D19" s="9" t="s">
        <v>12</v>
      </c>
      <c r="E19" s="9"/>
      <c r="F19" s="10">
        <v>0</v>
      </c>
      <c r="G19" s="11"/>
      <c r="H19" s="10">
        <v>0</v>
      </c>
      <c r="I19" s="11"/>
      <c r="J19" s="10">
        <v>0</v>
      </c>
      <c r="K19" s="11"/>
      <c r="L19" s="10">
        <v>200</v>
      </c>
      <c r="M19" s="11"/>
      <c r="N19" s="10">
        <v>0</v>
      </c>
      <c r="O19" s="11"/>
      <c r="P19" s="10">
        <v>0</v>
      </c>
      <c r="R19" s="10">
        <v>0</v>
      </c>
      <c r="S19" s="11"/>
      <c r="T19" s="10">
        <v>0</v>
      </c>
      <c r="U19" s="11"/>
      <c r="V19" s="10">
        <v>0</v>
      </c>
      <c r="X19" s="10">
        <v>0</v>
      </c>
      <c r="Y19" s="11"/>
      <c r="Z19" s="10">
        <v>0</v>
      </c>
      <c r="AA19" s="11"/>
      <c r="AB19" s="10">
        <v>0</v>
      </c>
      <c r="AD19" s="12">
        <f>SUM(F19:AC19)</f>
        <v>200</v>
      </c>
    </row>
    <row r="20" spans="1:28" ht="12.75">
      <c r="A20" s="9"/>
      <c r="B20" s="9"/>
      <c r="C20" s="9"/>
      <c r="D20" s="9" t="s">
        <v>13</v>
      </c>
      <c r="E20" s="9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R20" s="10"/>
      <c r="S20" s="11"/>
      <c r="T20" s="10"/>
      <c r="U20" s="11"/>
      <c r="V20" s="10"/>
      <c r="X20" s="10"/>
      <c r="Y20" s="11"/>
      <c r="Z20" s="10"/>
      <c r="AA20" s="11"/>
      <c r="AB20" s="10"/>
    </row>
    <row r="21" spans="1:30" ht="12.75">
      <c r="A21" s="9"/>
      <c r="B21" s="9"/>
      <c r="C21" s="9"/>
      <c r="D21" s="9"/>
      <c r="E21" s="9" t="s">
        <v>14</v>
      </c>
      <c r="F21" s="10">
        <v>400</v>
      </c>
      <c r="G21" s="11"/>
      <c r="H21" s="10">
        <v>300</v>
      </c>
      <c r="I21" s="11"/>
      <c r="J21" s="10">
        <v>300</v>
      </c>
      <c r="K21" s="11"/>
      <c r="L21" s="10">
        <v>300</v>
      </c>
      <c r="M21" s="11"/>
      <c r="N21" s="10">
        <v>300</v>
      </c>
      <c r="O21" s="11"/>
      <c r="P21" s="10">
        <v>850</v>
      </c>
      <c r="R21" s="10">
        <v>1450</v>
      </c>
      <c r="S21" s="11"/>
      <c r="T21" s="10">
        <v>1500</v>
      </c>
      <c r="U21" s="11"/>
      <c r="V21" s="10">
        <v>1700</v>
      </c>
      <c r="X21" s="10">
        <v>1250</v>
      </c>
      <c r="Y21" s="11"/>
      <c r="Z21" s="10">
        <v>1300</v>
      </c>
      <c r="AA21" s="11"/>
      <c r="AB21" s="10">
        <v>1300</v>
      </c>
      <c r="AD21" s="12">
        <f>SUM(F21:AC21)</f>
        <v>10950</v>
      </c>
    </row>
    <row r="22" spans="1:30" ht="13.5" thickBot="1">
      <c r="A22" s="9"/>
      <c r="B22" s="9"/>
      <c r="C22" s="9"/>
      <c r="D22" s="9"/>
      <c r="E22" s="9" t="s">
        <v>15</v>
      </c>
      <c r="F22" s="13">
        <v>700</v>
      </c>
      <c r="G22" s="11"/>
      <c r="H22" s="13">
        <v>700</v>
      </c>
      <c r="I22" s="11"/>
      <c r="J22" s="13">
        <v>700</v>
      </c>
      <c r="K22" s="11"/>
      <c r="L22" s="13">
        <v>700</v>
      </c>
      <c r="M22" s="11"/>
      <c r="N22" s="13">
        <v>700</v>
      </c>
      <c r="O22" s="11"/>
      <c r="P22" s="13">
        <v>700</v>
      </c>
      <c r="R22" s="13">
        <v>700</v>
      </c>
      <c r="S22" s="11"/>
      <c r="T22" s="13">
        <v>700</v>
      </c>
      <c r="U22" s="11"/>
      <c r="V22" s="13">
        <v>700</v>
      </c>
      <c r="X22" s="13">
        <v>700</v>
      </c>
      <c r="Y22" s="11"/>
      <c r="Z22" s="13">
        <v>700</v>
      </c>
      <c r="AA22" s="11"/>
      <c r="AB22" s="13">
        <v>700</v>
      </c>
      <c r="AD22" s="14">
        <f>SUM(F22:AC22)</f>
        <v>8400</v>
      </c>
    </row>
    <row r="23" spans="1:30" ht="12.75">
      <c r="A23" s="9"/>
      <c r="B23" s="9"/>
      <c r="C23" s="9"/>
      <c r="D23" s="9" t="s">
        <v>16</v>
      </c>
      <c r="E23" s="9"/>
      <c r="F23" s="15">
        <f>ROUND(SUM(F20:F22),5)</f>
        <v>1100</v>
      </c>
      <c r="G23" s="11"/>
      <c r="H23" s="15">
        <f>ROUND(SUM(H20:H22),5)</f>
        <v>1000</v>
      </c>
      <c r="I23" s="11"/>
      <c r="J23" s="15">
        <f>ROUND(SUM(J20:J22),5)</f>
        <v>1000</v>
      </c>
      <c r="K23" s="11"/>
      <c r="L23" s="15">
        <f>ROUND(SUM(L20:L22),5)</f>
        <v>1000</v>
      </c>
      <c r="M23" s="11"/>
      <c r="N23" s="15">
        <f>ROUND(SUM(N20:N22),5)</f>
        <v>1000</v>
      </c>
      <c r="O23" s="11"/>
      <c r="P23" s="15">
        <f>ROUND(SUM(P20:P22),5)</f>
        <v>1550</v>
      </c>
      <c r="R23" s="15">
        <f>ROUND(SUM(R20:R22),5)</f>
        <v>2150</v>
      </c>
      <c r="S23" s="11"/>
      <c r="T23" s="15">
        <f>ROUND(SUM(T20:T22),5)</f>
        <v>2200</v>
      </c>
      <c r="U23" s="11"/>
      <c r="V23" s="15">
        <f>ROUND(SUM(V20:V22),5)</f>
        <v>2400</v>
      </c>
      <c r="X23" s="15">
        <f>ROUND(SUM(X20:X22),5)</f>
        <v>1950</v>
      </c>
      <c r="Y23" s="11"/>
      <c r="Z23" s="15">
        <f>ROUND(SUM(Z20:Z22),5)</f>
        <v>2000</v>
      </c>
      <c r="AA23" s="11"/>
      <c r="AB23" s="15">
        <f>ROUND(SUM(AB20:AB22),5)</f>
        <v>2000</v>
      </c>
      <c r="AD23" s="12">
        <f>SUM(F23:AC23)</f>
        <v>19350</v>
      </c>
    </row>
    <row r="24" spans="1:67" ht="12.75">
      <c r="A24" s="9"/>
      <c r="B24" s="9"/>
      <c r="C24" s="9"/>
      <c r="D24" s="9"/>
      <c r="E24" s="9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8"/>
      <c r="R24" s="16"/>
      <c r="S24" s="17"/>
      <c r="T24" s="16"/>
      <c r="U24" s="17"/>
      <c r="V24" s="16"/>
      <c r="W24" s="18"/>
      <c r="X24" s="16"/>
      <c r="Y24" s="17"/>
      <c r="Z24" s="16"/>
      <c r="AA24" s="17"/>
      <c r="AB24" s="16"/>
      <c r="AC24" s="18"/>
      <c r="AD24" s="19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</row>
    <row r="25" spans="1:30" ht="13.5" thickBot="1">
      <c r="A25" s="9"/>
      <c r="B25" s="9"/>
      <c r="C25" s="9"/>
      <c r="D25" s="9" t="s">
        <v>45</v>
      </c>
      <c r="E25" s="9"/>
      <c r="F25" s="13">
        <v>0</v>
      </c>
      <c r="G25" s="11"/>
      <c r="H25" s="13">
        <v>0</v>
      </c>
      <c r="I25" s="11"/>
      <c r="J25" s="13">
        <v>2500</v>
      </c>
      <c r="K25" s="11"/>
      <c r="L25" s="13">
        <v>0</v>
      </c>
      <c r="M25" s="11"/>
      <c r="N25" s="13">
        <v>0</v>
      </c>
      <c r="O25" s="11"/>
      <c r="P25" s="13">
        <v>2500</v>
      </c>
      <c r="R25" s="13">
        <v>0</v>
      </c>
      <c r="S25" s="11"/>
      <c r="T25" s="13">
        <v>0</v>
      </c>
      <c r="U25" s="11"/>
      <c r="V25" s="13">
        <v>0</v>
      </c>
      <c r="X25" s="13">
        <v>0</v>
      </c>
      <c r="Y25" s="11"/>
      <c r="Z25" s="13">
        <v>0</v>
      </c>
      <c r="AA25" s="11"/>
      <c r="AB25" s="13">
        <v>0</v>
      </c>
      <c r="AD25" s="12">
        <v>5000</v>
      </c>
    </row>
    <row r="26" spans="1:30" ht="25.5" customHeight="1" thickBot="1">
      <c r="A26" s="9"/>
      <c r="B26" s="9"/>
      <c r="C26" s="9" t="s">
        <v>17</v>
      </c>
      <c r="D26" s="9"/>
      <c r="E26" s="9"/>
      <c r="F26" s="20">
        <f>(SUM(F9:F19)+(SUM(F23:F25)))</f>
        <v>4150</v>
      </c>
      <c r="G26" s="11"/>
      <c r="H26" s="20">
        <f>(SUM(H9:H19)+(SUM(H23:H25)))</f>
        <v>4050</v>
      </c>
      <c r="I26" s="11"/>
      <c r="J26" s="20">
        <f>(SUM(J9:J19)+(SUM(J23:J25)))</f>
        <v>12750</v>
      </c>
      <c r="K26" s="11"/>
      <c r="L26" s="20">
        <f>(SUM(L9:L19)+(SUM(L23:L25)))</f>
        <v>19950</v>
      </c>
      <c r="M26" s="11"/>
      <c r="N26" s="20">
        <f>(SUM(N9:N19)+(SUM(N23:N25)))</f>
        <v>2550</v>
      </c>
      <c r="O26" s="11"/>
      <c r="P26" s="20">
        <f>(SUM(P9:P19)+(SUM(P23:P25)))</f>
        <v>98450</v>
      </c>
      <c r="R26" s="20">
        <f>(SUM(R9:R19)+(SUM(R23:R25)))</f>
        <v>5600</v>
      </c>
      <c r="S26" s="11"/>
      <c r="T26" s="20">
        <f>(SUM(T9:T19)+(SUM(T23:T25)))</f>
        <v>3750</v>
      </c>
      <c r="U26" s="11"/>
      <c r="V26" s="20">
        <f>(SUM(V9:V19)+(SUM(V23:V25)))</f>
        <v>5800</v>
      </c>
      <c r="X26" s="20">
        <f>(SUM(X9:X19)+(SUM(X23:X25)))</f>
        <v>7500</v>
      </c>
      <c r="Y26" s="11"/>
      <c r="Z26" s="20">
        <f>(SUM(Z9:Z19)+(SUM(Z23:Z25)))</f>
        <v>5550</v>
      </c>
      <c r="AA26" s="11"/>
      <c r="AB26" s="20">
        <f>(SUM(AB9:AB19)+(SUM(AB23:AB25)))</f>
        <v>6150</v>
      </c>
      <c r="AD26" s="21">
        <f>SUM(F26:AC26)</f>
        <v>176250</v>
      </c>
    </row>
    <row r="27" spans="1:30" ht="25.5" customHeight="1">
      <c r="A27" s="9"/>
      <c r="B27" s="9" t="s">
        <v>18</v>
      </c>
      <c r="C27" s="9"/>
      <c r="D27" s="9"/>
      <c r="E27" s="9"/>
      <c r="F27" s="10">
        <f>ROUND(F4+F8-F26,5)</f>
        <v>137850</v>
      </c>
      <c r="G27" s="11"/>
      <c r="H27" s="10">
        <f>ROUND(H4+H8-H26,5)</f>
        <v>-4050</v>
      </c>
      <c r="I27" s="10"/>
      <c r="J27" s="10">
        <f>ROUND(J4+J8-J26,5)</f>
        <v>-12750</v>
      </c>
      <c r="K27" s="10"/>
      <c r="L27" s="10">
        <f>ROUND(L4+L8-L26,5)</f>
        <v>-19950</v>
      </c>
      <c r="M27" s="10"/>
      <c r="N27" s="10">
        <f>ROUND(N4+N8-N26,5)</f>
        <v>-2550</v>
      </c>
      <c r="O27" s="10"/>
      <c r="P27" s="10">
        <f>ROUND(P4+P8-P26,5)</f>
        <v>-98450</v>
      </c>
      <c r="Q27" s="10"/>
      <c r="R27" s="10">
        <f>ROUND(R4+R8-R26,5)</f>
        <v>-5600</v>
      </c>
      <c r="S27" s="10"/>
      <c r="T27" s="10">
        <f>ROUND(T4+T8-T26,5)</f>
        <v>-3750</v>
      </c>
      <c r="U27" s="10"/>
      <c r="V27" s="10">
        <f>ROUND(V4+V8-V26,5)</f>
        <v>-5800</v>
      </c>
      <c r="W27" s="10"/>
      <c r="X27" s="10">
        <f>ROUND(X4+X8-X26,5)</f>
        <v>-7500</v>
      </c>
      <c r="Y27" s="11"/>
      <c r="Z27" s="10">
        <f>ROUND(Z4+Z8-Z26,5)</f>
        <v>-5550</v>
      </c>
      <c r="AA27" s="11"/>
      <c r="AB27" s="10">
        <f>ROUND(AB4+AB8-AB26,5)</f>
        <v>-6150</v>
      </c>
      <c r="AD27" s="12">
        <f>SUM(F27:AC27)</f>
        <v>-34250</v>
      </c>
    </row>
    <row r="28" spans="1:28" ht="25.5" customHeight="1">
      <c r="A28" s="9"/>
      <c r="B28" s="9" t="s">
        <v>19</v>
      </c>
      <c r="C28" s="9"/>
      <c r="D28" s="9"/>
      <c r="E28" s="9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  <c r="R28" s="10"/>
      <c r="S28" s="11"/>
      <c r="T28" s="10"/>
      <c r="U28" s="11"/>
      <c r="V28" s="10"/>
      <c r="X28" s="10"/>
      <c r="Y28" s="11"/>
      <c r="Z28" s="10"/>
      <c r="AA28" s="11"/>
      <c r="AB28" s="10"/>
    </row>
    <row r="29" spans="1:28" ht="12.75">
      <c r="A29" s="9"/>
      <c r="B29" s="9"/>
      <c r="C29" s="9" t="s">
        <v>20</v>
      </c>
      <c r="D29" s="9"/>
      <c r="E29" s="9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  <c r="R29" s="10"/>
      <c r="S29" s="11"/>
      <c r="T29" s="10"/>
      <c r="U29" s="11"/>
      <c r="V29" s="10"/>
      <c r="X29" s="10"/>
      <c r="Y29" s="11"/>
      <c r="Z29" s="10"/>
      <c r="AA29" s="11"/>
      <c r="AB29" s="10"/>
    </row>
    <row r="30" spans="1:30" ht="12.75">
      <c r="A30" s="9"/>
      <c r="B30" s="9"/>
      <c r="C30" s="9"/>
      <c r="D30" s="9" t="s">
        <v>28</v>
      </c>
      <c r="E30" s="9"/>
      <c r="F30" s="10">
        <v>0</v>
      </c>
      <c r="G30" s="11"/>
      <c r="H30" s="10">
        <v>0</v>
      </c>
      <c r="I30" s="11"/>
      <c r="J30" s="10">
        <v>0</v>
      </c>
      <c r="K30" s="11"/>
      <c r="L30" s="10">
        <v>0</v>
      </c>
      <c r="M30" s="11"/>
      <c r="N30" s="10">
        <v>0</v>
      </c>
      <c r="O30" s="11"/>
      <c r="P30" s="10">
        <v>0</v>
      </c>
      <c r="R30" s="10">
        <v>0</v>
      </c>
      <c r="S30" s="11"/>
      <c r="T30" s="10">
        <v>0</v>
      </c>
      <c r="U30" s="11"/>
      <c r="V30" s="10">
        <v>0</v>
      </c>
      <c r="X30" s="10">
        <v>0</v>
      </c>
      <c r="Y30" s="11"/>
      <c r="Z30" s="10">
        <v>0</v>
      </c>
      <c r="AA30" s="11"/>
      <c r="AB30" s="10">
        <v>0</v>
      </c>
      <c r="AD30" s="22">
        <v>0</v>
      </c>
    </row>
    <row r="31" spans="1:30" ht="13.5" thickBot="1">
      <c r="A31" s="9"/>
      <c r="B31" s="9"/>
      <c r="C31" s="9"/>
      <c r="D31" s="9" t="s">
        <v>21</v>
      </c>
      <c r="E31" s="9"/>
      <c r="F31" s="13">
        <v>200</v>
      </c>
      <c r="G31" s="11"/>
      <c r="H31" s="13">
        <v>200</v>
      </c>
      <c r="I31" s="11"/>
      <c r="J31" s="13">
        <v>200</v>
      </c>
      <c r="K31" s="11"/>
      <c r="L31" s="13">
        <v>200</v>
      </c>
      <c r="M31" s="11"/>
      <c r="N31" s="13">
        <v>200</v>
      </c>
      <c r="O31" s="11"/>
      <c r="P31" s="13">
        <v>200</v>
      </c>
      <c r="R31" s="13">
        <v>200</v>
      </c>
      <c r="S31" s="11"/>
      <c r="T31" s="13">
        <v>200</v>
      </c>
      <c r="U31" s="11"/>
      <c r="V31" s="13">
        <v>200</v>
      </c>
      <c r="X31" s="13">
        <v>200</v>
      </c>
      <c r="Y31" s="11"/>
      <c r="Z31" s="13">
        <v>200</v>
      </c>
      <c r="AA31" s="11"/>
      <c r="AB31" s="13">
        <v>200</v>
      </c>
      <c r="AD31" s="14">
        <f>SUM(F31:AC31)</f>
        <v>2400</v>
      </c>
    </row>
    <row r="32" spans="1:30" ht="13.5" thickBot="1">
      <c r="A32" s="9"/>
      <c r="B32" s="9"/>
      <c r="C32" s="9" t="s">
        <v>22</v>
      </c>
      <c r="D32" s="9"/>
      <c r="E32" s="9"/>
      <c r="F32" s="20">
        <f>ROUND(SUM(F29:F31),5)</f>
        <v>200</v>
      </c>
      <c r="G32" s="11"/>
      <c r="H32" s="20">
        <f>ROUND(SUM(H29:H31),5)</f>
        <v>200</v>
      </c>
      <c r="I32" s="11"/>
      <c r="J32" s="20">
        <f>ROUND(SUM(J29:J31),5)</f>
        <v>200</v>
      </c>
      <c r="K32" s="11"/>
      <c r="L32" s="20">
        <f>ROUND(SUM(L29:L31),5)</f>
        <v>200</v>
      </c>
      <c r="M32" s="11"/>
      <c r="N32" s="20">
        <f>ROUND(SUM(N29:N31),5)</f>
        <v>200</v>
      </c>
      <c r="O32" s="11"/>
      <c r="P32" s="20">
        <f>ROUND(SUM(P29:P31),5)</f>
        <v>200</v>
      </c>
      <c r="R32" s="20">
        <f>ROUND(SUM(R29:R31),5)</f>
        <v>200</v>
      </c>
      <c r="S32" s="11"/>
      <c r="T32" s="20">
        <f>ROUND(SUM(T29:T31),5)</f>
        <v>200</v>
      </c>
      <c r="U32" s="11"/>
      <c r="V32" s="20">
        <f>ROUND(SUM(V29:V31),5)</f>
        <v>200</v>
      </c>
      <c r="X32" s="20">
        <f>ROUND(SUM(X29:X31),5)</f>
        <v>200</v>
      </c>
      <c r="Y32" s="11"/>
      <c r="Z32" s="20">
        <f>ROUND(SUM(Z29:Z31),5)</f>
        <v>200</v>
      </c>
      <c r="AA32" s="11"/>
      <c r="AB32" s="20">
        <f>ROUND(SUM(AB29:AB31),5)</f>
        <v>200</v>
      </c>
      <c r="AD32" s="21">
        <f>SUM(F32:AC32)</f>
        <v>2400</v>
      </c>
    </row>
    <row r="33" spans="1:30" ht="25.5" customHeight="1" thickBot="1">
      <c r="A33" s="9"/>
      <c r="B33" s="9" t="s">
        <v>23</v>
      </c>
      <c r="C33" s="9"/>
      <c r="D33" s="9"/>
      <c r="E33" s="9"/>
      <c r="F33" s="20">
        <v>200</v>
      </c>
      <c r="G33" s="11"/>
      <c r="H33" s="20">
        <v>200</v>
      </c>
      <c r="I33" s="11"/>
      <c r="J33" s="20">
        <f>ROUND(J28+J32,5)</f>
        <v>200</v>
      </c>
      <c r="K33" s="11"/>
      <c r="L33" s="20">
        <f>ROUND(L28+L32,5)</f>
        <v>200</v>
      </c>
      <c r="M33" s="11"/>
      <c r="N33" s="20">
        <f>ROUND(N28+N32,5)</f>
        <v>200</v>
      </c>
      <c r="O33" s="11"/>
      <c r="P33" s="20">
        <f>ROUND(P28+P32,5)</f>
        <v>200</v>
      </c>
      <c r="R33" s="20">
        <f>ROUND(R28+R32,5)</f>
        <v>200</v>
      </c>
      <c r="S33" s="11"/>
      <c r="T33" s="20">
        <f>ROUND(T28+T32,5)</f>
        <v>200</v>
      </c>
      <c r="U33" s="11"/>
      <c r="V33" s="20">
        <f>ROUND(V28+V32,5)</f>
        <v>200</v>
      </c>
      <c r="X33" s="20">
        <f>ROUND(X28+X32,5)</f>
        <v>200</v>
      </c>
      <c r="Y33" s="11"/>
      <c r="Z33" s="20">
        <f>ROUND(Z28+Z32,5)</f>
        <v>200</v>
      </c>
      <c r="AA33" s="11"/>
      <c r="AB33" s="20">
        <f>ROUND(AB28+AB32,5)</f>
        <v>200</v>
      </c>
      <c r="AD33" s="21">
        <f>SUM(F33:AC33)</f>
        <v>2400</v>
      </c>
    </row>
    <row r="34" spans="1:30" s="24" customFormat="1" ht="25.5" customHeight="1" thickBot="1">
      <c r="A34" s="9" t="s">
        <v>24</v>
      </c>
      <c r="B34" s="9"/>
      <c r="C34" s="9"/>
      <c r="D34" s="9"/>
      <c r="E34" s="9"/>
      <c r="F34" s="23">
        <f>ROUND(F27+F33,5)</f>
        <v>138050</v>
      </c>
      <c r="G34" s="9"/>
      <c r="H34" s="23">
        <f>ROUND(H27+H33,5)</f>
        <v>-3850</v>
      </c>
      <c r="I34" s="9"/>
      <c r="J34" s="23">
        <f>ROUND(J27+J33,5)</f>
        <v>-12550</v>
      </c>
      <c r="K34" s="9"/>
      <c r="L34" s="23">
        <f>ROUND(L27+L33,5)</f>
        <v>-19750</v>
      </c>
      <c r="M34" s="9"/>
      <c r="N34" s="23">
        <f>ROUND(N27+N33,5)</f>
        <v>-2350</v>
      </c>
      <c r="O34" s="9"/>
      <c r="P34" s="23">
        <f>ROUND(P27+P33,5)</f>
        <v>-98250</v>
      </c>
      <c r="R34" s="23">
        <f>ROUND(R27+R33,5)</f>
        <v>-5400</v>
      </c>
      <c r="S34" s="9"/>
      <c r="T34" s="23">
        <f>ROUND(T27+T33,5)</f>
        <v>-3550</v>
      </c>
      <c r="U34" s="9"/>
      <c r="V34" s="23">
        <f>ROUND(V27+V33,5)</f>
        <v>-5600</v>
      </c>
      <c r="X34" s="23">
        <f>ROUND(X27+X33,5)</f>
        <v>-7300</v>
      </c>
      <c r="Y34" s="9"/>
      <c r="Z34" s="23">
        <f>ROUND(Z27+Z33,5)</f>
        <v>-5350</v>
      </c>
      <c r="AA34" s="9"/>
      <c r="AB34" s="23">
        <f>ROUND(AB27+AB33,5)</f>
        <v>-5950</v>
      </c>
      <c r="AD34" s="23">
        <f>ROUND(AD27+AD33,5)</f>
        <v>-31850</v>
      </c>
    </row>
    <row r="35" ht="13.5" thickTop="1"/>
    <row r="36" spans="1:30" ht="13.5" thickBot="1">
      <c r="A36" s="25" t="s">
        <v>25</v>
      </c>
      <c r="F36" s="27">
        <f>F34</f>
        <v>138050</v>
      </c>
      <c r="G36" s="27"/>
      <c r="H36" s="27">
        <f>F36+H34</f>
        <v>134200</v>
      </c>
      <c r="I36" s="27"/>
      <c r="J36" s="27">
        <f>H36+J34</f>
        <v>121650</v>
      </c>
      <c r="K36" s="27"/>
      <c r="L36" s="27">
        <f>J36+L34</f>
        <v>101900</v>
      </c>
      <c r="M36" s="27"/>
      <c r="N36" s="27">
        <f>L36+N34</f>
        <v>99550</v>
      </c>
      <c r="O36" s="27"/>
      <c r="P36" s="27">
        <f>N36+P34</f>
        <v>1300</v>
      </c>
      <c r="Q36" s="27"/>
      <c r="R36" s="27">
        <f>P36+R34</f>
        <v>-4100</v>
      </c>
      <c r="S36" s="27"/>
      <c r="T36" s="27">
        <f>R36+T34</f>
        <v>-7650</v>
      </c>
      <c r="U36" s="27"/>
      <c r="V36" s="27">
        <f>T36+V34</f>
        <v>-13250</v>
      </c>
      <c r="W36" s="27"/>
      <c r="X36" s="27">
        <f>V36+X34</f>
        <v>-20550</v>
      </c>
      <c r="Y36" s="27"/>
      <c r="Z36" s="27">
        <f>X36+Z34</f>
        <v>-25900</v>
      </c>
      <c r="AA36" s="27"/>
      <c r="AB36" s="27">
        <f>Z36+AB34</f>
        <v>-31850</v>
      </c>
      <c r="AD36" s="29">
        <f>AD34</f>
        <v>-31850</v>
      </c>
    </row>
    <row r="37" ht="13.5" thickTop="1"/>
    <row r="38" ht="12.75">
      <c r="A38" s="25" t="s">
        <v>29</v>
      </c>
    </row>
    <row r="39" ht="12.75">
      <c r="C39" s="25" t="s">
        <v>46</v>
      </c>
    </row>
    <row r="40" ht="12.75">
      <c r="C40" s="25" t="s">
        <v>31</v>
      </c>
    </row>
    <row r="41" ht="12.75">
      <c r="C41" s="25" t="s">
        <v>48</v>
      </c>
    </row>
    <row r="42" ht="12.75">
      <c r="G42" s="28"/>
    </row>
  </sheetData>
  <sheetProtection/>
  <printOptions/>
  <pageMargins left="0.75" right="0.75" top="1" bottom="1" header="0.25" footer="0.5"/>
  <pageSetup fitToHeight="1" fitToWidth="1" horizontalDpi="600" verticalDpi="600" orientation="landscape" paperSize="5" scale="69" r:id="rId1"/>
  <headerFooter alignWithMargins="0">
    <oddHeader>&amp;C&amp;"Arial,Bold"&amp;12 Wilderness Ridge Homeowners Association
&amp;14 Income and Expenses
&amp;10 January through December 2020
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the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BOTW</dc:creator>
  <cp:keywords/>
  <dc:description/>
  <cp:lastModifiedBy>Owner</cp:lastModifiedBy>
  <cp:lastPrinted>2019-11-05T20:35:46Z</cp:lastPrinted>
  <dcterms:created xsi:type="dcterms:W3CDTF">2008-10-22T21:24:58Z</dcterms:created>
  <dcterms:modified xsi:type="dcterms:W3CDTF">2019-11-05T20:40:06Z</dcterms:modified>
  <cp:category/>
  <cp:version/>
  <cp:contentType/>
  <cp:contentStatus/>
</cp:coreProperties>
</file>